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<sst xmlns="http://schemas.openxmlformats.org/spreadsheetml/2006/main" count="66" uniqueCount="53">
  <si>
    <t>宜丰县2024年3月份城乡特困救助人次及资金使用情况</t>
  </si>
  <si>
    <t>序号</t>
  </si>
  <si>
    <t>单  位</t>
  </si>
  <si>
    <t>本月人数</t>
  </si>
  <si>
    <t>特困人员供养资金</t>
  </si>
  <si>
    <t>特困人员护理费（元）</t>
  </si>
  <si>
    <t>丧葬费补助（元）</t>
  </si>
  <si>
    <t>合计金额 (元)</t>
  </si>
  <si>
    <t>备注</t>
  </si>
  <si>
    <t>总人数</t>
  </si>
  <si>
    <t>集中</t>
  </si>
  <si>
    <t>分散</t>
  </si>
  <si>
    <t>城镇</t>
  </si>
  <si>
    <t>农村</t>
  </si>
  <si>
    <t>集中供养资金</t>
  </si>
  <si>
    <t>分散供养资金</t>
  </si>
  <si>
    <t>集中供养护理</t>
  </si>
  <si>
    <t>分散供养护理</t>
  </si>
  <si>
    <t>集中供养</t>
  </si>
  <si>
    <t>分散供养</t>
  </si>
  <si>
    <t>城镇合计</t>
  </si>
  <si>
    <t>农村合计</t>
  </si>
  <si>
    <t>城乡合计</t>
  </si>
  <si>
    <t>全自理</t>
  </si>
  <si>
    <t>半失能</t>
  </si>
  <si>
    <t>全失能</t>
  </si>
  <si>
    <t>城镇特困</t>
  </si>
  <si>
    <t>农村特困</t>
  </si>
  <si>
    <t>车上林场</t>
  </si>
  <si>
    <t>补发芳溪卢喜民2月护理补贴100元。彭铁生.戴苟生.陈炳发丧葬费各扣除960元，陈枧娥.兰谷生丧葬费各扣除2530元，张有望丧葬费扣除1500元。</t>
  </si>
  <si>
    <t>澄塘镇</t>
  </si>
  <si>
    <t>芳溪镇</t>
  </si>
  <si>
    <t>花桥乡</t>
  </si>
  <si>
    <t>黄岗镇</t>
  </si>
  <si>
    <t>黄垦镇</t>
  </si>
  <si>
    <t>桥西乡</t>
  </si>
  <si>
    <t>石花尖垦殖场</t>
  </si>
  <si>
    <t>石市镇</t>
  </si>
  <si>
    <t>双峰林场</t>
  </si>
  <si>
    <t>潭山镇</t>
  </si>
  <si>
    <t>棠浦镇</t>
  </si>
  <si>
    <t>天宝乡</t>
  </si>
  <si>
    <t>同安乡</t>
  </si>
  <si>
    <t>新昌镇</t>
  </si>
  <si>
    <t>新庄镇</t>
  </si>
  <si>
    <t>宜丰县福利院</t>
  </si>
  <si>
    <t>社区管委会</t>
  </si>
  <si>
    <t>合计</t>
  </si>
  <si>
    <t>说明：1、农村全自理特困人员每人每月860元；农村失能半失能特困人员每人每月1150元；城市特困人员每人每月1150元发放资金。2、丧葬费城乡统一按510元/月补发一年资金，但需扣减死亡人员多领取的生活费及护理费。3、护理费标准：全自理每人每月100元；半失能每人每月350元；全失能每人每月1380元。4、资金支付渠道：</t>
  </si>
  <si>
    <t>制表：</t>
  </si>
  <si>
    <t>谢红艳</t>
  </si>
  <si>
    <t>审核：</t>
  </si>
  <si>
    <t>财务复核：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</si>
</sst>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b/>
      <sz val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8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5" applyNumberFormat="0" applyAlignment="0" applyProtection="0">
      <alignment vertical="center"/>
    </xf>
    <xf numFmtId="0" fontId="19" fillId="4" borderId="16" applyNumberFormat="0" applyAlignment="0" applyProtection="0">
      <alignment vertical="center"/>
    </xf>
    <xf numFmtId="0" fontId="20" fillId="4" borderId="15" applyNumberFormat="0" applyAlignment="0" applyProtection="0">
      <alignment vertical="center"/>
    </xf>
    <xf numFmtId="0" fontId="21" fillId="5" borderId="17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37"/>
  <sheetViews>
    <sheetView tabSelected="1" zoomScale="120" zoomScaleNormal="120" workbookViewId="0">
      <pane xSplit="1" ySplit="5" topLeftCell="B14" activePane="bottomRight" state="frozen"/>
      <selection/>
      <selection pane="topRight"/>
      <selection pane="bottomLeft"/>
      <selection pane="bottomRight" activeCell="N28" sqref="N28"/>
    </sheetView>
  </sheetViews>
  <sheetFormatPr defaultColWidth="8.89166666666667" defaultRowHeight="13.5"/>
  <cols>
    <col min="1" max="1" width="4.44166666666667" customWidth="1"/>
    <col min="2" max="2" width="7.775" style="4" customWidth="1"/>
    <col min="3" max="3" width="5.44166666666667" style="4" customWidth="1"/>
    <col min="4" max="4" width="4.775" style="4" customWidth="1"/>
    <col min="5" max="5" width="4" style="4" customWidth="1"/>
    <col min="6" max="6" width="4.33333333333333" style="4" customWidth="1"/>
    <col min="7" max="8" width="3.89166666666667" style="4" customWidth="1"/>
    <col min="9" max="10" width="3.66666666666667" style="4" customWidth="1"/>
    <col min="11" max="11" width="3.775" style="4" customWidth="1"/>
    <col min="12" max="12" width="5" style="4" customWidth="1"/>
    <col min="13" max="13" width="3.775" style="4" customWidth="1"/>
    <col min="14" max="14" width="3.89166666666667" style="4" customWidth="1"/>
    <col min="15" max="15" width="4.10833333333333" style="4" customWidth="1"/>
    <col min="16" max="17" width="7.225" style="4" customWidth="1"/>
    <col min="18" max="18" width="6.33333333333333" style="5" customWidth="1"/>
    <col min="19" max="19" width="6.66666666666667" style="5" customWidth="1"/>
    <col min="20" max="20" width="5.925" style="5" customWidth="1"/>
    <col min="21" max="21" width="5.275" style="5" customWidth="1"/>
    <col min="22" max="22" width="4" style="5" customWidth="1"/>
    <col min="23" max="23" width="5.18333333333333" style="5" customWidth="1"/>
    <col min="24" max="24" width="7.59166666666667" style="5" customWidth="1"/>
    <col min="25" max="25" width="9.725" style="5" customWidth="1"/>
    <col min="26" max="26" width="8.98333333333333" style="4" customWidth="1"/>
    <col min="27" max="27" width="5.225" customWidth="1"/>
  </cols>
  <sheetData>
    <row r="1" customFormat="1" ht="31" customHeight="1" spans="1:26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  <c r="S1" s="6"/>
      <c r="T1" s="6"/>
      <c r="U1" s="6"/>
      <c r="V1" s="6"/>
      <c r="W1" s="6"/>
      <c r="X1" s="6"/>
      <c r="Y1" s="6"/>
      <c r="Z1" s="7"/>
    </row>
    <row r="2" s="1" customFormat="1" ht="19" customHeight="1" spans="1:27">
      <c r="A2" s="8" t="s">
        <v>1</v>
      </c>
      <c r="B2" s="8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7" t="s">
        <v>4</v>
      </c>
      <c r="Q2" s="17"/>
      <c r="R2" s="19" t="s">
        <v>5</v>
      </c>
      <c r="S2" s="20"/>
      <c r="T2" s="17" t="s">
        <v>6</v>
      </c>
      <c r="U2" s="17"/>
      <c r="V2" s="17"/>
      <c r="W2" s="17"/>
      <c r="X2" s="19" t="s">
        <v>7</v>
      </c>
      <c r="Y2" s="32"/>
      <c r="Z2" s="20"/>
      <c r="AA2" s="23" t="s">
        <v>8</v>
      </c>
    </row>
    <row r="3" s="1" customFormat="1" spans="1:27">
      <c r="A3" s="8"/>
      <c r="B3" s="8"/>
      <c r="C3" s="9" t="s">
        <v>9</v>
      </c>
      <c r="D3" s="10" t="s">
        <v>10</v>
      </c>
      <c r="E3" s="10"/>
      <c r="F3" s="10"/>
      <c r="G3" s="10"/>
      <c r="H3" s="10"/>
      <c r="I3" s="10"/>
      <c r="J3" s="10" t="s">
        <v>11</v>
      </c>
      <c r="K3" s="10"/>
      <c r="L3" s="10"/>
      <c r="M3" s="10"/>
      <c r="N3" s="10"/>
      <c r="O3" s="10"/>
      <c r="P3" s="17"/>
      <c r="Q3" s="17"/>
      <c r="R3" s="21"/>
      <c r="S3" s="22"/>
      <c r="T3" s="17"/>
      <c r="U3" s="17"/>
      <c r="V3" s="17"/>
      <c r="W3" s="17"/>
      <c r="X3" s="21"/>
      <c r="Y3" s="33"/>
      <c r="Z3" s="22"/>
      <c r="AA3" s="34"/>
    </row>
    <row r="4" s="1" customFormat="1" spans="1:27">
      <c r="A4" s="8"/>
      <c r="B4" s="8"/>
      <c r="C4" s="9"/>
      <c r="D4" s="9" t="s">
        <v>12</v>
      </c>
      <c r="E4" s="9"/>
      <c r="F4" s="9"/>
      <c r="G4" s="9" t="s">
        <v>13</v>
      </c>
      <c r="H4" s="9"/>
      <c r="I4" s="9"/>
      <c r="J4" s="9" t="s">
        <v>12</v>
      </c>
      <c r="K4" s="9"/>
      <c r="L4" s="9"/>
      <c r="M4" s="9" t="s">
        <v>13</v>
      </c>
      <c r="N4" s="9"/>
      <c r="O4" s="9"/>
      <c r="P4" s="10" t="s">
        <v>14</v>
      </c>
      <c r="Q4" s="17" t="s">
        <v>15</v>
      </c>
      <c r="R4" s="23" t="s">
        <v>16</v>
      </c>
      <c r="S4" s="23" t="s">
        <v>17</v>
      </c>
      <c r="T4" s="17" t="s">
        <v>18</v>
      </c>
      <c r="U4" s="17"/>
      <c r="V4" s="17" t="s">
        <v>19</v>
      </c>
      <c r="W4" s="24"/>
      <c r="X4" s="25" t="s">
        <v>20</v>
      </c>
      <c r="Y4" s="25" t="s">
        <v>21</v>
      </c>
      <c r="Z4" s="23" t="s">
        <v>22</v>
      </c>
      <c r="AA4" s="34"/>
    </row>
    <row r="5" s="1" customFormat="1" ht="23" customHeight="1" spans="1:27">
      <c r="A5" s="8"/>
      <c r="B5" s="8"/>
      <c r="C5" s="9"/>
      <c r="D5" s="9" t="s">
        <v>23</v>
      </c>
      <c r="E5" s="9" t="s">
        <v>24</v>
      </c>
      <c r="F5" s="10" t="s">
        <v>25</v>
      </c>
      <c r="G5" s="9" t="s">
        <v>23</v>
      </c>
      <c r="H5" s="9" t="s">
        <v>24</v>
      </c>
      <c r="I5" s="10" t="s">
        <v>25</v>
      </c>
      <c r="J5" s="9" t="s">
        <v>23</v>
      </c>
      <c r="K5" s="9" t="s">
        <v>24</v>
      </c>
      <c r="L5" s="10" t="s">
        <v>25</v>
      </c>
      <c r="M5" s="9" t="s">
        <v>23</v>
      </c>
      <c r="N5" s="9" t="s">
        <v>24</v>
      </c>
      <c r="O5" s="10" t="s">
        <v>25</v>
      </c>
      <c r="P5" s="10"/>
      <c r="Q5" s="17"/>
      <c r="R5" s="26"/>
      <c r="S5" s="26"/>
      <c r="T5" s="27" t="s">
        <v>26</v>
      </c>
      <c r="U5" s="28" t="s">
        <v>27</v>
      </c>
      <c r="V5" s="27" t="s">
        <v>26</v>
      </c>
      <c r="W5" s="28" t="s">
        <v>27</v>
      </c>
      <c r="X5" s="28"/>
      <c r="Y5" s="28"/>
      <c r="Z5" s="26"/>
      <c r="AA5" s="26"/>
    </row>
    <row r="6" s="2" customFormat="1" ht="20" customHeight="1" spans="1:27">
      <c r="A6" s="11">
        <v>1</v>
      </c>
      <c r="B6" s="9" t="s">
        <v>28</v>
      </c>
      <c r="C6" s="11">
        <f t="shared" ref="C6:C23" si="0">D6+E6+F6+G6+H6+I6+J6+K6+L6+M6+N6+O6</f>
        <v>36</v>
      </c>
      <c r="D6" s="11"/>
      <c r="E6" s="11"/>
      <c r="F6" s="11"/>
      <c r="G6" s="11">
        <v>11</v>
      </c>
      <c r="H6" s="11">
        <v>5</v>
      </c>
      <c r="I6" s="11">
        <v>2</v>
      </c>
      <c r="J6" s="11"/>
      <c r="K6" s="11"/>
      <c r="L6" s="11"/>
      <c r="M6" s="11">
        <v>17</v>
      </c>
      <c r="N6" s="11">
        <v>1</v>
      </c>
      <c r="O6" s="11"/>
      <c r="P6" s="11">
        <f>(D6+E6+F6)*1150+G6*860+(H6+I6)*1150</f>
        <v>17510</v>
      </c>
      <c r="Q6" s="12">
        <f t="shared" ref="Q6:Q24" si="1">(J6+K6+L6)*1150+M6*860+(N6+O6)*1150</f>
        <v>15770</v>
      </c>
      <c r="R6" s="12">
        <f>(D6+G6)*100+(E6+H6)*350+(F6+I6)*1380</f>
        <v>5610</v>
      </c>
      <c r="S6" s="12">
        <f>(J6+M6)*100+(K6+N6)*350+(L6+O6)*1380</f>
        <v>2050</v>
      </c>
      <c r="T6" s="12"/>
      <c r="U6" s="12"/>
      <c r="V6" s="12"/>
      <c r="W6" s="12"/>
      <c r="X6" s="12">
        <f>(D6+E6+F6+J6+K6+L6)*1150+(D6+J6)*100+(E6+K6)*350+(F6+L6)*1380+T6+V6</f>
        <v>0</v>
      </c>
      <c r="Y6" s="12">
        <f>(G6+M6)*860+(H6+N6+I6+O6)*1150+(G6+M6)*100+(H6+N6)*350+(I6+O6)*1380+U6+W6</f>
        <v>40940</v>
      </c>
      <c r="Z6" s="12">
        <f>X6+Y6</f>
        <v>40940</v>
      </c>
      <c r="AA6" s="25" t="s">
        <v>29</v>
      </c>
    </row>
    <row r="7" s="2" customFormat="1" ht="20" customHeight="1" spans="1:27">
      <c r="A7" s="11">
        <v>2</v>
      </c>
      <c r="B7" s="9" t="s">
        <v>30</v>
      </c>
      <c r="C7" s="11">
        <f t="shared" si="0"/>
        <v>98</v>
      </c>
      <c r="D7" s="11"/>
      <c r="E7" s="11"/>
      <c r="F7" s="11"/>
      <c r="G7" s="11">
        <v>20</v>
      </c>
      <c r="H7" s="11">
        <v>16</v>
      </c>
      <c r="I7" s="11">
        <v>2</v>
      </c>
      <c r="J7" s="11"/>
      <c r="K7" s="11"/>
      <c r="L7" s="11"/>
      <c r="M7" s="11">
        <v>52</v>
      </c>
      <c r="N7" s="11">
        <v>4</v>
      </c>
      <c r="O7" s="11">
        <v>4</v>
      </c>
      <c r="P7" s="11">
        <f t="shared" ref="P6:P24" si="2">(D7+E7+F7)*1150+G7*860+(H7+I7)*1150</f>
        <v>37900</v>
      </c>
      <c r="Q7" s="12">
        <f t="shared" si="1"/>
        <v>53920</v>
      </c>
      <c r="R7" s="12">
        <f t="shared" ref="R7:R24" si="3">(D7+G7)*100+(E7+H7)*350+(F7+I7)*1380</f>
        <v>10360</v>
      </c>
      <c r="S7" s="12">
        <f t="shared" ref="S7:S24" si="4">(J7+M7)*100+(K7+N7)*350+(L7+O7)*1380</f>
        <v>12120</v>
      </c>
      <c r="T7" s="12"/>
      <c r="U7" s="12"/>
      <c r="V7" s="12"/>
      <c r="W7" s="12"/>
      <c r="X7" s="12">
        <f t="shared" ref="X7:X24" si="5">(D7+E7+F7+J7+K7+L7)*1150+(D7+J7)*100+(E7+K7)*350+(F7+L7)*1380+T7+V7</f>
        <v>0</v>
      </c>
      <c r="Y7" s="12">
        <f t="shared" ref="Y7:Y24" si="6">(G7+M7)*860+(H7+N7+I7+O7)*1150+(G7+M7)*100+(H7+N7)*350+(I7+O7)*1380+U7+W7</f>
        <v>114300</v>
      </c>
      <c r="Z7" s="12">
        <f t="shared" ref="Z7:Z24" si="7">X7+Y7</f>
        <v>114300</v>
      </c>
      <c r="AA7" s="35"/>
    </row>
    <row r="8" s="2" customFormat="1" ht="20" customHeight="1" spans="1:27">
      <c r="A8" s="11">
        <v>3</v>
      </c>
      <c r="B8" s="9" t="s">
        <v>31</v>
      </c>
      <c r="C8" s="11">
        <f t="shared" si="0"/>
        <v>111</v>
      </c>
      <c r="D8" s="11">
        <v>1</v>
      </c>
      <c r="E8" s="11">
        <v>1</v>
      </c>
      <c r="F8" s="11"/>
      <c r="G8" s="11">
        <v>13</v>
      </c>
      <c r="H8" s="11">
        <v>6</v>
      </c>
      <c r="I8" s="11">
        <v>2</v>
      </c>
      <c r="J8" s="11">
        <v>1</v>
      </c>
      <c r="K8" s="11"/>
      <c r="L8" s="11"/>
      <c r="M8" s="11">
        <v>76</v>
      </c>
      <c r="N8" s="11">
        <v>6</v>
      </c>
      <c r="O8" s="11">
        <v>5</v>
      </c>
      <c r="P8" s="11">
        <f t="shared" si="2"/>
        <v>22680</v>
      </c>
      <c r="Q8" s="12">
        <f t="shared" si="1"/>
        <v>79160</v>
      </c>
      <c r="R8" s="12">
        <f t="shared" si="3"/>
        <v>6610</v>
      </c>
      <c r="S8" s="29">
        <v>16800</v>
      </c>
      <c r="T8" s="12"/>
      <c r="U8" s="12">
        <v>6120</v>
      </c>
      <c r="V8" s="12"/>
      <c r="W8" s="12"/>
      <c r="X8" s="12">
        <f t="shared" si="5"/>
        <v>4000</v>
      </c>
      <c r="Y8" s="29">
        <v>127370</v>
      </c>
      <c r="Z8" s="12">
        <f t="shared" si="7"/>
        <v>131370</v>
      </c>
      <c r="AA8" s="35"/>
    </row>
    <row r="9" s="2" customFormat="1" ht="20" customHeight="1" spans="1:27">
      <c r="A9" s="11">
        <v>4</v>
      </c>
      <c r="B9" s="9" t="s">
        <v>32</v>
      </c>
      <c r="C9" s="11">
        <f t="shared" si="0"/>
        <v>46</v>
      </c>
      <c r="D9" s="11"/>
      <c r="E9" s="11"/>
      <c r="F9" s="11"/>
      <c r="G9" s="11">
        <v>7</v>
      </c>
      <c r="H9" s="11">
        <v>11</v>
      </c>
      <c r="I9" s="11"/>
      <c r="J9" s="11"/>
      <c r="K9" s="11"/>
      <c r="L9" s="11"/>
      <c r="M9" s="11">
        <v>27</v>
      </c>
      <c r="N9" s="11">
        <v>1</v>
      </c>
      <c r="O9" s="11"/>
      <c r="P9" s="11">
        <f t="shared" si="2"/>
        <v>18670</v>
      </c>
      <c r="Q9" s="12">
        <f t="shared" si="1"/>
        <v>24370</v>
      </c>
      <c r="R9" s="12">
        <f t="shared" si="3"/>
        <v>4550</v>
      </c>
      <c r="S9" s="12">
        <f t="shared" si="4"/>
        <v>3050</v>
      </c>
      <c r="T9" s="12"/>
      <c r="U9" s="12"/>
      <c r="V9" s="12"/>
      <c r="W9" s="12"/>
      <c r="X9" s="12">
        <f t="shared" si="5"/>
        <v>0</v>
      </c>
      <c r="Y9" s="12">
        <f t="shared" si="6"/>
        <v>50640</v>
      </c>
      <c r="Z9" s="12">
        <f t="shared" si="7"/>
        <v>50640</v>
      </c>
      <c r="AA9" s="35"/>
    </row>
    <row r="10" s="2" customFormat="1" ht="20" customHeight="1" spans="1:27">
      <c r="A10" s="11">
        <v>5</v>
      </c>
      <c r="B10" s="9" t="s">
        <v>33</v>
      </c>
      <c r="C10" s="11">
        <f t="shared" si="0"/>
        <v>58</v>
      </c>
      <c r="D10" s="11">
        <v>1</v>
      </c>
      <c r="E10" s="11"/>
      <c r="F10" s="11">
        <v>1</v>
      </c>
      <c r="G10" s="11">
        <v>10</v>
      </c>
      <c r="H10" s="11">
        <v>7</v>
      </c>
      <c r="I10" s="11"/>
      <c r="J10" s="11">
        <v>2</v>
      </c>
      <c r="K10" s="11"/>
      <c r="L10" s="11"/>
      <c r="M10" s="11">
        <v>35</v>
      </c>
      <c r="N10" s="11">
        <v>2</v>
      </c>
      <c r="O10" s="11"/>
      <c r="P10" s="11">
        <f t="shared" si="2"/>
        <v>18950</v>
      </c>
      <c r="Q10" s="12">
        <f t="shared" si="1"/>
        <v>34700</v>
      </c>
      <c r="R10" s="12">
        <f t="shared" si="3"/>
        <v>4930</v>
      </c>
      <c r="S10" s="12">
        <f t="shared" si="4"/>
        <v>4400</v>
      </c>
      <c r="T10" s="12"/>
      <c r="U10" s="12">
        <v>12340</v>
      </c>
      <c r="V10" s="12"/>
      <c r="W10" s="12"/>
      <c r="X10" s="12">
        <f t="shared" si="5"/>
        <v>6280</v>
      </c>
      <c r="Y10" s="12">
        <f t="shared" si="6"/>
        <v>69040</v>
      </c>
      <c r="Z10" s="12">
        <f t="shared" si="7"/>
        <v>75320</v>
      </c>
      <c r="AA10" s="35"/>
    </row>
    <row r="11" s="2" customFormat="1" ht="20" customHeight="1" spans="1:27">
      <c r="A11" s="11">
        <v>6</v>
      </c>
      <c r="B11" s="9" t="s">
        <v>34</v>
      </c>
      <c r="C11" s="11">
        <f t="shared" si="0"/>
        <v>10</v>
      </c>
      <c r="D11" s="11"/>
      <c r="E11" s="11"/>
      <c r="F11" s="11"/>
      <c r="G11" s="11"/>
      <c r="H11" s="11"/>
      <c r="I11" s="11"/>
      <c r="J11" s="11">
        <v>2</v>
      </c>
      <c r="K11" s="11"/>
      <c r="L11" s="11">
        <v>2</v>
      </c>
      <c r="M11" s="11">
        <v>6</v>
      </c>
      <c r="N11" s="11"/>
      <c r="O11" s="11"/>
      <c r="P11" s="11">
        <f t="shared" si="2"/>
        <v>0</v>
      </c>
      <c r="Q11" s="12">
        <f t="shared" si="1"/>
        <v>9760</v>
      </c>
      <c r="R11" s="12">
        <f t="shared" si="3"/>
        <v>0</v>
      </c>
      <c r="S11" s="12">
        <f t="shared" si="4"/>
        <v>3560</v>
      </c>
      <c r="T11" s="12"/>
      <c r="U11" s="12"/>
      <c r="V11" s="12"/>
      <c r="W11" s="12"/>
      <c r="X11" s="12">
        <f t="shared" si="5"/>
        <v>7560</v>
      </c>
      <c r="Y11" s="12">
        <f t="shared" si="6"/>
        <v>5760</v>
      </c>
      <c r="Z11" s="12">
        <f t="shared" si="7"/>
        <v>13320</v>
      </c>
      <c r="AA11" s="35"/>
    </row>
    <row r="12" s="3" customFormat="1" ht="20" customHeight="1" spans="1:27">
      <c r="A12" s="11">
        <v>7</v>
      </c>
      <c r="B12" s="9" t="s">
        <v>35</v>
      </c>
      <c r="C12" s="11">
        <f t="shared" si="0"/>
        <v>62</v>
      </c>
      <c r="D12" s="11"/>
      <c r="E12" s="11"/>
      <c r="F12" s="11"/>
      <c r="G12" s="11">
        <v>7</v>
      </c>
      <c r="H12" s="11">
        <v>4</v>
      </c>
      <c r="I12" s="11">
        <v>3</v>
      </c>
      <c r="J12" s="11"/>
      <c r="K12" s="11"/>
      <c r="L12" s="11"/>
      <c r="M12" s="11">
        <v>44</v>
      </c>
      <c r="N12" s="11">
        <v>1</v>
      </c>
      <c r="O12" s="11">
        <v>3</v>
      </c>
      <c r="P12" s="11">
        <f t="shared" si="2"/>
        <v>14070</v>
      </c>
      <c r="Q12" s="30">
        <f t="shared" si="1"/>
        <v>42440</v>
      </c>
      <c r="R12" s="12">
        <f t="shared" si="3"/>
        <v>6240</v>
      </c>
      <c r="S12" s="12">
        <f t="shared" si="4"/>
        <v>8890</v>
      </c>
      <c r="T12" s="12"/>
      <c r="U12" s="30"/>
      <c r="V12" s="30"/>
      <c r="W12" s="30"/>
      <c r="X12" s="30">
        <f t="shared" si="5"/>
        <v>0</v>
      </c>
      <c r="Y12" s="30">
        <f t="shared" si="6"/>
        <v>71640</v>
      </c>
      <c r="Z12" s="30">
        <f t="shared" si="7"/>
        <v>71640</v>
      </c>
      <c r="AA12" s="36"/>
    </row>
    <row r="13" s="2" customFormat="1" ht="20" customHeight="1" spans="1:27">
      <c r="A13" s="11">
        <v>8</v>
      </c>
      <c r="B13" s="9" t="s">
        <v>36</v>
      </c>
      <c r="C13" s="11">
        <f t="shared" si="0"/>
        <v>3</v>
      </c>
      <c r="D13" s="11"/>
      <c r="E13" s="11"/>
      <c r="F13" s="11"/>
      <c r="G13" s="11"/>
      <c r="H13" s="11"/>
      <c r="I13" s="11"/>
      <c r="J13" s="11">
        <v>2</v>
      </c>
      <c r="K13" s="11"/>
      <c r="L13" s="11"/>
      <c r="M13" s="11">
        <v>1</v>
      </c>
      <c r="N13" s="11"/>
      <c r="O13" s="11"/>
      <c r="P13" s="11">
        <f t="shared" si="2"/>
        <v>0</v>
      </c>
      <c r="Q13" s="12">
        <f t="shared" si="1"/>
        <v>3160</v>
      </c>
      <c r="R13" s="12">
        <f t="shared" si="3"/>
        <v>0</v>
      </c>
      <c r="S13" s="12">
        <f t="shared" si="4"/>
        <v>300</v>
      </c>
      <c r="T13" s="12"/>
      <c r="U13" s="12"/>
      <c r="V13" s="12"/>
      <c r="W13" s="12"/>
      <c r="X13" s="12">
        <f t="shared" si="5"/>
        <v>2500</v>
      </c>
      <c r="Y13" s="12">
        <f t="shared" si="6"/>
        <v>960</v>
      </c>
      <c r="Z13" s="12">
        <f t="shared" si="7"/>
        <v>3460</v>
      </c>
      <c r="AA13" s="35"/>
    </row>
    <row r="14" s="2" customFormat="1" ht="20" customHeight="1" spans="1:27">
      <c r="A14" s="11">
        <v>9</v>
      </c>
      <c r="B14" s="9" t="s">
        <v>37</v>
      </c>
      <c r="C14" s="11">
        <f t="shared" si="0"/>
        <v>116</v>
      </c>
      <c r="D14" s="11"/>
      <c r="E14" s="11">
        <v>1</v>
      </c>
      <c r="F14" s="11"/>
      <c r="G14" s="11">
        <v>21</v>
      </c>
      <c r="H14" s="11">
        <v>2</v>
      </c>
      <c r="I14" s="11">
        <v>3</v>
      </c>
      <c r="J14" s="11"/>
      <c r="K14" s="11"/>
      <c r="L14" s="11"/>
      <c r="M14" s="11">
        <v>81</v>
      </c>
      <c r="N14" s="11">
        <v>2</v>
      </c>
      <c r="O14" s="11">
        <v>6</v>
      </c>
      <c r="P14" s="11">
        <f t="shared" si="2"/>
        <v>24960</v>
      </c>
      <c r="Q14" s="12">
        <f t="shared" si="1"/>
        <v>78860</v>
      </c>
      <c r="R14" s="12">
        <f t="shared" si="3"/>
        <v>7290</v>
      </c>
      <c r="S14" s="12">
        <f t="shared" si="4"/>
        <v>17080</v>
      </c>
      <c r="T14" s="12"/>
      <c r="U14" s="12"/>
      <c r="V14" s="12"/>
      <c r="W14" s="12"/>
      <c r="X14" s="12">
        <f t="shared" si="5"/>
        <v>1500</v>
      </c>
      <c r="Y14" s="12">
        <f t="shared" si="6"/>
        <v>126690</v>
      </c>
      <c r="Z14" s="12">
        <f t="shared" si="7"/>
        <v>128190</v>
      </c>
      <c r="AA14" s="35"/>
    </row>
    <row r="15" s="2" customFormat="1" ht="20" customHeight="1" spans="1:27">
      <c r="A15" s="11">
        <v>10</v>
      </c>
      <c r="B15" s="9" t="s">
        <v>38</v>
      </c>
      <c r="C15" s="11">
        <f t="shared" si="0"/>
        <v>45</v>
      </c>
      <c r="D15" s="11"/>
      <c r="E15" s="11"/>
      <c r="F15" s="11"/>
      <c r="G15" s="11">
        <v>15</v>
      </c>
      <c r="H15" s="11">
        <v>2</v>
      </c>
      <c r="I15" s="11">
        <v>1</v>
      </c>
      <c r="J15" s="11">
        <v>1</v>
      </c>
      <c r="K15" s="11"/>
      <c r="L15" s="11"/>
      <c r="M15" s="11">
        <v>26</v>
      </c>
      <c r="N15" s="11"/>
      <c r="O15" s="11"/>
      <c r="P15" s="11">
        <f t="shared" si="2"/>
        <v>16350</v>
      </c>
      <c r="Q15" s="12">
        <f t="shared" si="1"/>
        <v>23510</v>
      </c>
      <c r="R15" s="12">
        <f t="shared" si="3"/>
        <v>3580</v>
      </c>
      <c r="S15" s="12">
        <f t="shared" si="4"/>
        <v>2700</v>
      </c>
      <c r="T15" s="12"/>
      <c r="U15" s="12"/>
      <c r="V15" s="12"/>
      <c r="W15" s="12">
        <v>11280</v>
      </c>
      <c r="X15" s="12">
        <f t="shared" si="5"/>
        <v>1250</v>
      </c>
      <c r="Y15" s="12">
        <f t="shared" si="6"/>
        <v>56170</v>
      </c>
      <c r="Z15" s="12">
        <f t="shared" si="7"/>
        <v>57420</v>
      </c>
      <c r="AA15" s="35"/>
    </row>
    <row r="16" s="2" customFormat="1" ht="20" customHeight="1" spans="1:27">
      <c r="A16" s="11">
        <v>11</v>
      </c>
      <c r="B16" s="9" t="s">
        <v>39</v>
      </c>
      <c r="C16" s="11">
        <f t="shared" si="0"/>
        <v>114</v>
      </c>
      <c r="D16" s="11">
        <v>3</v>
      </c>
      <c r="E16" s="11">
        <v>1</v>
      </c>
      <c r="F16" s="11"/>
      <c r="G16" s="11">
        <v>27</v>
      </c>
      <c r="H16" s="11">
        <v>10</v>
      </c>
      <c r="I16" s="11">
        <v>8</v>
      </c>
      <c r="J16" s="11">
        <v>5</v>
      </c>
      <c r="K16" s="11"/>
      <c r="L16" s="11"/>
      <c r="M16" s="11">
        <v>55</v>
      </c>
      <c r="N16" s="11">
        <v>3</v>
      </c>
      <c r="O16" s="11">
        <v>2</v>
      </c>
      <c r="P16" s="11">
        <f t="shared" si="2"/>
        <v>48520</v>
      </c>
      <c r="Q16" s="12">
        <f t="shared" si="1"/>
        <v>58800</v>
      </c>
      <c r="R16" s="12">
        <f t="shared" si="3"/>
        <v>17890</v>
      </c>
      <c r="S16" s="12">
        <f t="shared" si="4"/>
        <v>9810</v>
      </c>
      <c r="T16" s="12"/>
      <c r="U16" s="12"/>
      <c r="V16" s="12"/>
      <c r="W16" s="12">
        <v>6120</v>
      </c>
      <c r="X16" s="12">
        <f t="shared" si="5"/>
        <v>11500</v>
      </c>
      <c r="Y16" s="12">
        <f t="shared" si="6"/>
        <v>129640</v>
      </c>
      <c r="Z16" s="12">
        <f t="shared" si="7"/>
        <v>141140</v>
      </c>
      <c r="AA16" s="35"/>
    </row>
    <row r="17" s="2" customFormat="1" ht="20" customHeight="1" spans="1:27">
      <c r="A17" s="11">
        <v>12</v>
      </c>
      <c r="B17" s="9" t="s">
        <v>40</v>
      </c>
      <c r="C17" s="11">
        <f t="shared" si="0"/>
        <v>96</v>
      </c>
      <c r="D17" s="11">
        <v>4</v>
      </c>
      <c r="E17" s="11">
        <v>4</v>
      </c>
      <c r="F17" s="11">
        <v>1</v>
      </c>
      <c r="G17" s="11">
        <v>19</v>
      </c>
      <c r="H17" s="11">
        <v>4</v>
      </c>
      <c r="I17" s="11">
        <v>1</v>
      </c>
      <c r="J17" s="11">
        <v>1</v>
      </c>
      <c r="K17" s="11">
        <v>1</v>
      </c>
      <c r="L17" s="11"/>
      <c r="M17" s="11">
        <v>59</v>
      </c>
      <c r="N17" s="11">
        <v>2</v>
      </c>
      <c r="O17" s="11"/>
      <c r="P17" s="11">
        <f t="shared" si="2"/>
        <v>32440</v>
      </c>
      <c r="Q17" s="12">
        <f t="shared" si="1"/>
        <v>55340</v>
      </c>
      <c r="R17" s="12">
        <f t="shared" si="3"/>
        <v>7860</v>
      </c>
      <c r="S17" s="12">
        <f t="shared" si="4"/>
        <v>7050</v>
      </c>
      <c r="T17" s="12"/>
      <c r="U17" s="12"/>
      <c r="V17" s="12"/>
      <c r="W17" s="12"/>
      <c r="X17" s="12">
        <f t="shared" si="5"/>
        <v>16280</v>
      </c>
      <c r="Y17" s="12">
        <f t="shared" si="6"/>
        <v>86410</v>
      </c>
      <c r="Z17" s="12">
        <f t="shared" si="7"/>
        <v>102690</v>
      </c>
      <c r="AA17" s="35"/>
    </row>
    <row r="18" s="2" customFormat="1" ht="20" customHeight="1" spans="1:27">
      <c r="A18" s="11">
        <v>13</v>
      </c>
      <c r="B18" s="9" t="s">
        <v>41</v>
      </c>
      <c r="C18" s="11">
        <f t="shared" si="0"/>
        <v>107</v>
      </c>
      <c r="D18" s="11"/>
      <c r="E18" s="11"/>
      <c r="F18" s="11"/>
      <c r="G18" s="11">
        <v>9</v>
      </c>
      <c r="H18" s="11">
        <v>14</v>
      </c>
      <c r="I18" s="11"/>
      <c r="J18" s="11">
        <v>3</v>
      </c>
      <c r="K18" s="11"/>
      <c r="L18" s="11"/>
      <c r="M18" s="11">
        <v>67</v>
      </c>
      <c r="N18" s="11">
        <v>5</v>
      </c>
      <c r="O18" s="11">
        <v>9</v>
      </c>
      <c r="P18" s="11">
        <f t="shared" si="2"/>
        <v>23840</v>
      </c>
      <c r="Q18" s="12">
        <f t="shared" si="1"/>
        <v>77170</v>
      </c>
      <c r="R18" s="12">
        <f t="shared" si="3"/>
        <v>5800</v>
      </c>
      <c r="S18" s="12">
        <f t="shared" si="4"/>
        <v>21170</v>
      </c>
      <c r="T18" s="12"/>
      <c r="U18" s="12"/>
      <c r="V18" s="12"/>
      <c r="W18" s="12">
        <v>6120</v>
      </c>
      <c r="X18" s="12">
        <f t="shared" si="5"/>
        <v>3750</v>
      </c>
      <c r="Y18" s="12">
        <f t="shared" si="6"/>
        <v>130350</v>
      </c>
      <c r="Z18" s="12">
        <f t="shared" si="7"/>
        <v>134100</v>
      </c>
      <c r="AA18" s="35"/>
    </row>
    <row r="19" s="2" customFormat="1" ht="20" customHeight="1" spans="1:27">
      <c r="A19" s="11">
        <v>14</v>
      </c>
      <c r="B19" s="9" t="s">
        <v>42</v>
      </c>
      <c r="C19" s="11">
        <f t="shared" si="0"/>
        <v>26</v>
      </c>
      <c r="D19" s="11"/>
      <c r="E19" s="11"/>
      <c r="F19" s="11"/>
      <c r="G19" s="11">
        <v>12</v>
      </c>
      <c r="H19" s="11">
        <v>2</v>
      </c>
      <c r="I19" s="11"/>
      <c r="J19" s="11">
        <v>1</v>
      </c>
      <c r="K19" s="11"/>
      <c r="L19" s="11"/>
      <c r="M19" s="11">
        <v>7</v>
      </c>
      <c r="N19" s="11">
        <v>4</v>
      </c>
      <c r="O19" s="11"/>
      <c r="P19" s="11">
        <f t="shared" si="2"/>
        <v>12620</v>
      </c>
      <c r="Q19" s="12">
        <f t="shared" si="1"/>
        <v>11770</v>
      </c>
      <c r="R19" s="12">
        <f t="shared" si="3"/>
        <v>1900</v>
      </c>
      <c r="S19" s="12">
        <f t="shared" si="4"/>
        <v>2200</v>
      </c>
      <c r="T19" s="12"/>
      <c r="U19" s="12">
        <v>10740</v>
      </c>
      <c r="V19" s="12"/>
      <c r="W19" s="12"/>
      <c r="X19" s="12">
        <f t="shared" si="5"/>
        <v>1250</v>
      </c>
      <c r="Y19" s="12">
        <f t="shared" si="6"/>
        <v>37980</v>
      </c>
      <c r="Z19" s="12">
        <f t="shared" si="7"/>
        <v>39230</v>
      </c>
      <c r="AA19" s="35"/>
    </row>
    <row r="20" s="2" customFormat="1" ht="20" customHeight="1" spans="1:27">
      <c r="A20" s="11">
        <v>15</v>
      </c>
      <c r="B20" s="9" t="s">
        <v>43</v>
      </c>
      <c r="C20" s="11">
        <f t="shared" si="0"/>
        <v>45</v>
      </c>
      <c r="D20" s="11"/>
      <c r="E20" s="11">
        <v>1</v>
      </c>
      <c r="F20" s="11"/>
      <c r="G20" s="11">
        <v>8</v>
      </c>
      <c r="H20" s="11">
        <v>8</v>
      </c>
      <c r="I20" s="11">
        <v>3</v>
      </c>
      <c r="J20" s="11"/>
      <c r="K20" s="11"/>
      <c r="L20" s="11"/>
      <c r="M20" s="11">
        <v>21</v>
      </c>
      <c r="N20" s="11">
        <v>3</v>
      </c>
      <c r="O20" s="11">
        <v>1</v>
      </c>
      <c r="P20" s="11">
        <f t="shared" si="2"/>
        <v>20680</v>
      </c>
      <c r="Q20" s="12">
        <f t="shared" si="1"/>
        <v>22660</v>
      </c>
      <c r="R20" s="12">
        <f t="shared" si="3"/>
        <v>8090</v>
      </c>
      <c r="S20" s="12">
        <f t="shared" si="4"/>
        <v>4530</v>
      </c>
      <c r="T20" s="12"/>
      <c r="U20" s="12"/>
      <c r="V20" s="12"/>
      <c r="W20" s="12">
        <v>5160</v>
      </c>
      <c r="X20" s="12">
        <f t="shared" si="5"/>
        <v>1500</v>
      </c>
      <c r="Y20" s="12">
        <f t="shared" si="6"/>
        <v>59620</v>
      </c>
      <c r="Z20" s="12">
        <f t="shared" si="7"/>
        <v>61120</v>
      </c>
      <c r="AA20" s="35"/>
    </row>
    <row r="21" s="2" customFormat="1" ht="20" customHeight="1" spans="1:27">
      <c r="A21" s="11">
        <v>16</v>
      </c>
      <c r="B21" s="9" t="s">
        <v>44</v>
      </c>
      <c r="C21" s="11">
        <f t="shared" si="0"/>
        <v>41</v>
      </c>
      <c r="D21" s="11">
        <v>1</v>
      </c>
      <c r="E21" s="11"/>
      <c r="F21" s="11"/>
      <c r="G21" s="11">
        <v>10</v>
      </c>
      <c r="H21" s="11">
        <v>7</v>
      </c>
      <c r="I21" s="11">
        <v>2</v>
      </c>
      <c r="J21" s="11">
        <v>1</v>
      </c>
      <c r="K21" s="11"/>
      <c r="L21" s="11"/>
      <c r="M21" s="11">
        <v>19</v>
      </c>
      <c r="N21" s="11"/>
      <c r="O21" s="11">
        <v>1</v>
      </c>
      <c r="P21" s="11">
        <f t="shared" si="2"/>
        <v>20100</v>
      </c>
      <c r="Q21" s="12">
        <f t="shared" si="1"/>
        <v>18640</v>
      </c>
      <c r="R21" s="12">
        <f t="shared" si="3"/>
        <v>6310</v>
      </c>
      <c r="S21" s="12">
        <f t="shared" si="4"/>
        <v>3380</v>
      </c>
      <c r="T21" s="12"/>
      <c r="U21" s="12">
        <v>6120</v>
      </c>
      <c r="V21" s="12"/>
      <c r="W21" s="12"/>
      <c r="X21" s="12">
        <f t="shared" si="5"/>
        <v>2500</v>
      </c>
      <c r="Y21" s="12">
        <f t="shared" si="6"/>
        <v>52050</v>
      </c>
      <c r="Z21" s="12">
        <f t="shared" si="7"/>
        <v>54550</v>
      </c>
      <c r="AA21" s="35"/>
    </row>
    <row r="22" s="2" customFormat="1" ht="20" customHeight="1" spans="1:27">
      <c r="A22" s="11">
        <v>17</v>
      </c>
      <c r="B22" s="9" t="s">
        <v>45</v>
      </c>
      <c r="C22" s="11">
        <f t="shared" si="0"/>
        <v>55</v>
      </c>
      <c r="D22" s="11">
        <v>8</v>
      </c>
      <c r="E22" s="11">
        <v>3</v>
      </c>
      <c r="F22" s="11">
        <v>13</v>
      </c>
      <c r="G22" s="11">
        <v>1</v>
      </c>
      <c r="H22" s="11"/>
      <c r="I22" s="11">
        <v>30</v>
      </c>
      <c r="J22" s="11"/>
      <c r="K22" s="11"/>
      <c r="L22" s="11"/>
      <c r="M22" s="11"/>
      <c r="N22" s="11"/>
      <c r="O22" s="11"/>
      <c r="P22" s="11">
        <f t="shared" si="2"/>
        <v>62960</v>
      </c>
      <c r="Q22" s="12">
        <f t="shared" si="1"/>
        <v>0</v>
      </c>
      <c r="R22" s="12">
        <f t="shared" si="3"/>
        <v>61290</v>
      </c>
      <c r="S22" s="12">
        <f t="shared" si="4"/>
        <v>0</v>
      </c>
      <c r="T22" s="12"/>
      <c r="U22" s="12"/>
      <c r="V22" s="12"/>
      <c r="W22" s="12"/>
      <c r="X22" s="12">
        <f t="shared" si="5"/>
        <v>47390</v>
      </c>
      <c r="Y22" s="12">
        <f t="shared" si="6"/>
        <v>76860</v>
      </c>
      <c r="Z22" s="12">
        <f t="shared" si="7"/>
        <v>124250</v>
      </c>
      <c r="AA22" s="35"/>
    </row>
    <row r="23" s="2" customFormat="1" ht="20" customHeight="1" spans="1:27">
      <c r="A23" s="11">
        <v>18</v>
      </c>
      <c r="B23" s="9" t="s">
        <v>46</v>
      </c>
      <c r="C23" s="11">
        <f t="shared" si="0"/>
        <v>8</v>
      </c>
      <c r="D23" s="11"/>
      <c r="E23" s="11"/>
      <c r="F23" s="11"/>
      <c r="G23" s="11"/>
      <c r="H23" s="11"/>
      <c r="I23" s="11"/>
      <c r="J23" s="11">
        <v>6</v>
      </c>
      <c r="K23" s="11">
        <v>1</v>
      </c>
      <c r="L23" s="11">
        <v>1</v>
      </c>
      <c r="M23" s="11"/>
      <c r="N23" s="11"/>
      <c r="O23" s="11"/>
      <c r="P23" s="11">
        <f t="shared" si="2"/>
        <v>0</v>
      </c>
      <c r="Q23" s="12">
        <f t="shared" si="1"/>
        <v>9200</v>
      </c>
      <c r="R23" s="12">
        <f t="shared" si="3"/>
        <v>0</v>
      </c>
      <c r="S23" s="12">
        <f t="shared" si="4"/>
        <v>2330</v>
      </c>
      <c r="T23" s="12"/>
      <c r="U23" s="12"/>
      <c r="V23" s="12"/>
      <c r="W23" s="12"/>
      <c r="X23" s="12">
        <f t="shared" si="5"/>
        <v>11530</v>
      </c>
      <c r="Y23" s="12">
        <f t="shared" si="6"/>
        <v>0</v>
      </c>
      <c r="Z23" s="12">
        <f t="shared" si="7"/>
        <v>11530</v>
      </c>
      <c r="AA23" s="35"/>
    </row>
    <row r="24" s="2" customFormat="1" ht="20" customHeight="1" spans="1:27">
      <c r="A24" s="12">
        <v>19</v>
      </c>
      <c r="B24" s="12" t="s">
        <v>47</v>
      </c>
      <c r="C24" s="11">
        <f t="shared" ref="C24:O24" si="8">SUM(C6:C23)</f>
        <v>1077</v>
      </c>
      <c r="D24" s="11">
        <f t="shared" si="8"/>
        <v>18</v>
      </c>
      <c r="E24" s="11">
        <f t="shared" si="8"/>
        <v>11</v>
      </c>
      <c r="F24" s="11">
        <f t="shared" si="8"/>
        <v>15</v>
      </c>
      <c r="G24" s="11">
        <f t="shared" si="8"/>
        <v>190</v>
      </c>
      <c r="H24" s="11">
        <f t="shared" si="8"/>
        <v>98</v>
      </c>
      <c r="I24" s="11">
        <f t="shared" si="8"/>
        <v>57</v>
      </c>
      <c r="J24" s="11">
        <f t="shared" si="8"/>
        <v>25</v>
      </c>
      <c r="K24" s="11">
        <f t="shared" si="8"/>
        <v>2</v>
      </c>
      <c r="L24" s="11">
        <f t="shared" si="8"/>
        <v>3</v>
      </c>
      <c r="M24" s="11">
        <f t="shared" si="8"/>
        <v>593</v>
      </c>
      <c r="N24" s="11">
        <f t="shared" si="8"/>
        <v>34</v>
      </c>
      <c r="O24" s="11">
        <f t="shared" si="8"/>
        <v>31</v>
      </c>
      <c r="P24" s="11">
        <f t="shared" si="2"/>
        <v>392250</v>
      </c>
      <c r="Q24" s="12">
        <f t="shared" si="1"/>
        <v>619230</v>
      </c>
      <c r="R24" s="12">
        <f t="shared" si="3"/>
        <v>158310</v>
      </c>
      <c r="S24" s="30">
        <v>121420</v>
      </c>
      <c r="T24" s="12">
        <f>SUM(T6:T23)</f>
        <v>0</v>
      </c>
      <c r="U24" s="12">
        <f>SUM(U6:U23)</f>
        <v>35320</v>
      </c>
      <c r="V24" s="12">
        <f>SUM(V6:V23)</f>
        <v>0</v>
      </c>
      <c r="W24" s="12">
        <f>SUM(W6:W23)</f>
        <v>28680</v>
      </c>
      <c r="X24" s="12">
        <f t="shared" si="5"/>
        <v>118790</v>
      </c>
      <c r="Y24" s="12">
        <f>SUM(Y6:Y23)</f>
        <v>1236420</v>
      </c>
      <c r="Z24" s="12">
        <f t="shared" si="7"/>
        <v>1355210</v>
      </c>
      <c r="AA24" s="28"/>
    </row>
    <row r="25" customFormat="1" ht="43" customHeight="1" spans="1:26">
      <c r="A25" s="13" t="s">
        <v>48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17">
      <c r="A26" s="15" t="s">
        <v>49</v>
      </c>
      <c r="B26" s="15" t="s">
        <v>50</v>
      </c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6" t="s">
        <v>52</v>
      </c>
      <c r="M26" s="18"/>
      <c r="N26" s="18"/>
      <c r="O26" s="18"/>
      <c r="P26" s="18"/>
      <c r="Q26" s="31"/>
    </row>
    <row r="27" customFormat="1" spans="2: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</row>
    <row r="28" spans="15:16">
      <c r="O28" s="18"/>
      <c r="P28" s="18"/>
    </row>
    <row r="29" spans="15:16">
      <c r="O29" s="18"/>
      <c r="P29" s="18"/>
    </row>
    <row r="30" spans="15:16">
      <c r="O30" s="18"/>
      <c r="P30" s="18"/>
    </row>
    <row r="31" spans="15:16">
      <c r="O31" s="18"/>
      <c r="P31" s="18"/>
    </row>
    <row r="32" spans="15:16">
      <c r="O32" s="18"/>
      <c r="P32" s="18"/>
    </row>
    <row r="33" spans="15:16">
      <c r="O33" s="18"/>
      <c r="P33" s="18"/>
    </row>
    <row r="34" spans="15:16">
      <c r="O34" s="18"/>
      <c r="P34" s="18"/>
    </row>
    <row r="35" spans="15:16">
      <c r="O35" s="18"/>
      <c r="P35" s="18"/>
    </row>
    <row r="36" spans="15:16">
      <c r="O36" s="18"/>
      <c r="P36" s="18"/>
    </row>
    <row r="37" spans="15:16">
      <c r="O37" s="18"/>
      <c r="P37" s="18"/>
    </row>
  </sheetData>
  <mergeCells count="27">
    <mergeCell ref="A1:Z1"/>
    <mergeCell ref="C2:O2"/>
    <mergeCell ref="D3:I3"/>
    <mergeCell ref="J3:O3"/>
    <mergeCell ref="D4:F4"/>
    <mergeCell ref="G4:I4"/>
    <mergeCell ref="J4:L4"/>
    <mergeCell ref="M4:O4"/>
    <mergeCell ref="T4:U4"/>
    <mergeCell ref="V4:W4"/>
    <mergeCell ref="A25:Z25"/>
    <mergeCell ref="A2:A5"/>
    <mergeCell ref="B2:B5"/>
    <mergeCell ref="C3:C5"/>
    <mergeCell ref="P4:P5"/>
    <mergeCell ref="Q4:Q5"/>
    <mergeCell ref="R4:R5"/>
    <mergeCell ref="S4:S5"/>
    <mergeCell ref="X4:X5"/>
    <mergeCell ref="Y4:Y5"/>
    <mergeCell ref="Z4:Z5"/>
    <mergeCell ref="AA2:AA5"/>
    <mergeCell ref="AA6:AA24"/>
    <mergeCell ref="P2:Q3"/>
    <mergeCell ref="R2:S3"/>
    <mergeCell ref="T2:W3"/>
    <mergeCell ref="X2:Z3"/>
  </mergeCells>
  <pageMargins left="0.0784722222222222" right="0.0784722222222222" top="0.393055555555556" bottom="0.432638888888889" header="0.118055555555556" footer="0.1965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@li</cp:lastModifiedBy>
  <dcterms:created xsi:type="dcterms:W3CDTF">2023-01-06T07:46:00Z</dcterms:created>
  <dcterms:modified xsi:type="dcterms:W3CDTF">2024-03-12T03:20:16Z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6F6BA6D3EAF0420F9033AFBA460B25EF</vt:lpwstr>
  </property>
  <property fmtid="{D5CDD505-2E9C-101B-9397-08002B2CF9AE}" pid="3" name="KSOProductBuildVer">
    <vt:lpwstr>2052-12.1.0.16399</vt:lpwstr>
  </property>
</Properties>
</file>